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140" windowHeight="7090" activeTab="2"/>
  </bookViews>
  <sheets>
    <sheet name="Day by Day" sheetId="3" r:id="rId1"/>
    <sheet name="Private Taxi" sheetId="4" r:id="rId2"/>
    <sheet name="Airline Reservations" sheetId="2" r:id="rId3"/>
  </sheets>
  <definedNames>
    <definedName name="AU_Conv_Rate">#REF!</definedName>
    <definedName name="LKR_Rate">'Private Taxi'!$B$29</definedName>
  </definedNames>
  <calcPr calcId="145621"/>
</workbook>
</file>

<file path=xl/calcChain.xml><?xml version="1.0" encoding="utf-8"?>
<calcChain xmlns="http://schemas.openxmlformats.org/spreadsheetml/2006/main">
  <c r="E21" i="4" l="1"/>
  <c r="D21" i="4"/>
  <c r="B16" i="4"/>
  <c r="B17" i="4"/>
  <c r="C13" i="4"/>
  <c r="C12" i="4"/>
  <c r="B21" i="4"/>
  <c r="D13" i="4"/>
  <c r="D12" i="4"/>
  <c r="B13" i="4"/>
  <c r="B12" i="4"/>
  <c r="E13" i="4"/>
  <c r="E12" i="4"/>
  <c r="C16" i="4" l="1"/>
  <c r="C17" i="4" s="1"/>
  <c r="E16" i="4"/>
  <c r="E17" i="4" s="1"/>
  <c r="D16" i="4"/>
  <c r="D17" i="4" s="1"/>
  <c r="A4" i="3"/>
  <c r="B4" i="3" s="1"/>
  <c r="B3" i="3"/>
  <c r="A5" i="3" l="1"/>
  <c r="A6" i="3" l="1"/>
  <c r="B5" i="3"/>
  <c r="A7" i="3" l="1"/>
  <c r="B6" i="3"/>
  <c r="A8" i="3" l="1"/>
  <c r="B7" i="3"/>
  <c r="A9" i="3" l="1"/>
  <c r="B8" i="3"/>
  <c r="A10" i="3" l="1"/>
  <c r="B9" i="3"/>
  <c r="A11" i="3" l="1"/>
  <c r="B10" i="3"/>
  <c r="A12" i="3" l="1"/>
  <c r="B11" i="3"/>
  <c r="A13" i="3" l="1"/>
  <c r="B12" i="3"/>
  <c r="A14" i="3" l="1"/>
  <c r="B13" i="3"/>
  <c r="A15" i="3" l="1"/>
  <c r="B14" i="3"/>
  <c r="A16" i="3" l="1"/>
  <c r="B15" i="3"/>
  <c r="A17" i="3" l="1"/>
  <c r="B16" i="3"/>
  <c r="A18" i="3" l="1"/>
  <c r="B18" i="3" s="1"/>
  <c r="B17" i="3"/>
  <c r="I11" i="2" l="1"/>
</calcChain>
</file>

<file path=xl/sharedStrings.xml><?xml version="1.0" encoding="utf-8"?>
<sst xmlns="http://schemas.openxmlformats.org/spreadsheetml/2006/main" count="176" uniqueCount="136">
  <si>
    <t>From</t>
  </si>
  <si>
    <t>To</t>
  </si>
  <si>
    <t>Airline</t>
  </si>
  <si>
    <t>Flight No</t>
  </si>
  <si>
    <t>Depart</t>
  </si>
  <si>
    <t>Land</t>
  </si>
  <si>
    <t>Carry On</t>
  </si>
  <si>
    <t>Checked</t>
  </si>
  <si>
    <t>Seats</t>
  </si>
  <si>
    <t>Food?</t>
  </si>
  <si>
    <t>Time Enroute</t>
  </si>
  <si>
    <t>KUL</t>
  </si>
  <si>
    <t>AirAsia</t>
  </si>
  <si>
    <t>Seri Manj</t>
  </si>
  <si>
    <t>KLIA</t>
  </si>
  <si>
    <t>4.5h</t>
  </si>
  <si>
    <t>7 kg</t>
  </si>
  <si>
    <t>20 kg</t>
  </si>
  <si>
    <t>Aisles</t>
  </si>
  <si>
    <t>1 meal</t>
  </si>
  <si>
    <t>Kuala Lumpur via Denpasar (Bali) in one go</t>
  </si>
  <si>
    <t>Arwana Bus</t>
  </si>
  <si>
    <t>Cost for 2 (USD)</t>
  </si>
  <si>
    <t>CMB</t>
  </si>
  <si>
    <t>AK 45</t>
  </si>
  <si>
    <t>3:30h</t>
  </si>
  <si>
    <t>Overnight in Hotel near KLIA</t>
  </si>
  <si>
    <t>AK 44</t>
  </si>
  <si>
    <t>3:45h</t>
  </si>
  <si>
    <t>Aisle</t>
  </si>
  <si>
    <t>General Activity</t>
  </si>
  <si>
    <t>Driving Distance</t>
  </si>
  <si>
    <t>Hotel</t>
  </si>
  <si>
    <t>Notes</t>
  </si>
  <si>
    <t>Hotel Reservation Status</t>
  </si>
  <si>
    <t>Air Asia Flight to Colombo</t>
  </si>
  <si>
    <t>3.5 hr 08:25 to 09:25</t>
  </si>
  <si>
    <t>Eid Ul Fitr is Mar 31.  Only 10% of population is Muslim, so no big disruption for Ramadan</t>
  </si>
  <si>
    <t>Car &amp; Driver to Dambula</t>
  </si>
  <si>
    <t>Kandy</t>
  </si>
  <si>
    <t>Train to Nuwara Eliya</t>
  </si>
  <si>
    <t>Train to Ella</t>
  </si>
  <si>
    <t>Ella to Yala NP, private driver</t>
  </si>
  <si>
    <t>Fly to KL</t>
  </si>
  <si>
    <t>10:40a to 16:45p</t>
  </si>
  <si>
    <t>Booking.com-L</t>
  </si>
  <si>
    <t>Safari Lodge Yala</t>
  </si>
  <si>
    <t>Booking.com-S</t>
  </si>
  <si>
    <t>Airport Villa</t>
  </si>
  <si>
    <t>Booking.com-S&amp;L</t>
  </si>
  <si>
    <t>Yala to Colombo, private driver 4Hrs+</t>
  </si>
  <si>
    <t>Accepts CASH ONLY $45.90</t>
  </si>
  <si>
    <t>Skylight Villa+B</t>
  </si>
  <si>
    <t>Free Cancel By</t>
  </si>
  <si>
    <t>Pawana Rest+B</t>
  </si>
  <si>
    <t>Accepts CASH ONLY $51.45</t>
  </si>
  <si>
    <t>Freedom Guest Inn+B</t>
  </si>
  <si>
    <t>Card Pmt OK $45</t>
  </si>
  <si>
    <t>Card Pmt OK $90.60</t>
  </si>
  <si>
    <t>??</t>
  </si>
  <si>
    <t>The Den 23</t>
  </si>
  <si>
    <t>CapOne $40.48</t>
  </si>
  <si>
    <t>Tune Aeropolis</t>
  </si>
  <si>
    <t>CapOne $39  Go to Tune KLIA2, take free Shuttle</t>
  </si>
  <si>
    <t>Bus to KL (Booked)</t>
  </si>
  <si>
    <t>Taxi back to marina</t>
  </si>
  <si>
    <t>17:15 to 21:15</t>
  </si>
  <si>
    <t>Dave arranged for Zali pickup KLIA2-Pangkor  $100 USD</t>
  </si>
  <si>
    <t>Nuwara Eliya Luxury Apartment</t>
  </si>
  <si>
    <t xml:space="preserve"> --</t>
  </si>
  <si>
    <t>Address</t>
  </si>
  <si>
    <t>Pawana Rest, 26 2nd Lane, Sampatha Waththa, 21100 Dambulla, Sri Lanka</t>
  </si>
  <si>
    <t>33 Glenfall Road, 22200 Nuwara Eliya, Sri Lanka</t>
  </si>
  <si>
    <t>The Den 23, 23 Norris Canal Road, 01000 Maradana, Sri Lanka</t>
  </si>
  <si>
    <t>The Den 23, near Colombo</t>
  </si>
  <si>
    <t>Pawana Rest, Dambulla</t>
  </si>
  <si>
    <t>Skylight Villa, Kandy</t>
  </si>
  <si>
    <t>Safari Lodge, Yala</t>
  </si>
  <si>
    <t>Freedom Guest Inn, Ella</t>
  </si>
  <si>
    <t>Airport Villa, Colombo</t>
  </si>
  <si>
    <t>87/5, Sri Dhamma Dhassi Mawatha, 20000 Kandy, Sri Lanka</t>
  </si>
  <si>
    <t>132/1, Passara Road, Ella, 90090 Ella, Sri Lanka</t>
  </si>
  <si>
    <t>No. 101/18 Wallimathagama Manikpuragama, 10500 Kataragama</t>
  </si>
  <si>
    <t>The Airport Villa, Liver Brother Road, Seeduwa,, 11410 Katunayaka</t>
  </si>
  <si>
    <t>Yala</t>
  </si>
  <si>
    <t>Colombo</t>
  </si>
  <si>
    <t>Stops</t>
  </si>
  <si>
    <t>Galle Fort, Lunch</t>
  </si>
  <si>
    <t>Dambula</t>
  </si>
  <si>
    <t>Bathroom, short pics</t>
  </si>
  <si>
    <t>Tolls</t>
  </si>
  <si>
    <t>1 USD =</t>
  </si>
  <si>
    <t>LKR</t>
  </si>
  <si>
    <t>Ella</t>
  </si>
  <si>
    <t>160 Km, 4 hrs</t>
  </si>
  <si>
    <t>* KM's are From Google point to point</t>
  </si>
  <si>
    <t>Google Hours</t>
  </si>
  <si>
    <t>Dambulla</t>
  </si>
  <si>
    <t>Tuk tuks, Train halfway, bus halfway</t>
  </si>
  <si>
    <t>Yes</t>
  </si>
  <si>
    <t>Q USD</t>
  </si>
  <si>
    <t>Total With Stops</t>
  </si>
  <si>
    <t>Date</t>
  </si>
  <si>
    <t>None needed</t>
  </si>
  <si>
    <t>?</t>
  </si>
  <si>
    <t xml:space="preserve"> ==</t>
  </si>
  <si>
    <t>Tour with Stops</t>
  </si>
  <si>
    <t>Point to Point, no stops</t>
  </si>
  <si>
    <t>Tuk tuks, 10:30 am bus (43/857), 12:45 bus or Van at 17:30</t>
  </si>
  <si>
    <t>Nothing reasonable</t>
  </si>
  <si>
    <t>Alternatives:</t>
  </si>
  <si>
    <t>Used for calculation</t>
  </si>
  <si>
    <t>Basic Cost (2 hr/50 Km)</t>
  </si>
  <si>
    <t>Kms &gt; 50 (@.40/Km)</t>
  </si>
  <si>
    <t>Hours &gt; 2 (@$5/hr)</t>
  </si>
  <si>
    <t>Quotes include tolls!</t>
  </si>
  <si>
    <t>`</t>
  </si>
  <si>
    <t>*Total KM</t>
  </si>
  <si>
    <t>**Total Hours</t>
  </si>
  <si>
    <t>** Hours are Estimated based on google + stops</t>
  </si>
  <si>
    <t>*** Calculated from a formula found on the web</t>
  </si>
  <si>
    <t>CASH ONLY $129.20 - Book Afternoon Safari</t>
  </si>
  <si>
    <t>Car &amp; Driver to Kandy</t>
  </si>
  <si>
    <t>72 Km, 2.5 Hrs</t>
  </si>
  <si>
    <t>Train times 8:13 to 12:02 (Booked 12GO)</t>
  </si>
  <si>
    <t>Train times 12:02 to 14:21 (Booked 12GO)</t>
  </si>
  <si>
    <t>Book Morning Safari</t>
  </si>
  <si>
    <t>Sri Lanka Trip - Mar 20 to Apr 4</t>
  </si>
  <si>
    <t>Morning Safari 5:</t>
  </si>
  <si>
    <t>Private Transportation - Comparing Costs</t>
  </si>
  <si>
    <t>Someone Else Quoted</t>
  </si>
  <si>
    <t>&lt;--Formula for this came from some internet site</t>
  </si>
  <si>
    <t xml:space="preserve">     used to give us an idea</t>
  </si>
  <si>
    <t>&lt;----Calculated</t>
  </si>
  <si>
    <t>Conv to USD</t>
  </si>
  <si>
    <t>TravelBeingDom Quote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</si>
</sst>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d"/>
    <numFmt numFmtId="165" formatCode="&quot;$&quot;#,##0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16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center" wrapText="1"/>
    </xf>
    <xf numFmtId="20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 wrapText="1"/>
    </xf>
    <xf numFmtId="44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/>
    <xf numFmtId="16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" fontId="0" fillId="0" borderId="0" xfId="0" applyNumberFormat="1" applyFont="1" applyAlignment="1">
      <alignment horizontal="left"/>
    </xf>
    <xf numFmtId="16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5" fontId="0" fillId="0" borderId="0" xfId="1" applyNumberFormat="1" applyFont="1" applyAlignment="1">
      <alignment horizontal="center"/>
    </xf>
    <xf numFmtId="166" fontId="0" fillId="0" borderId="0" xfId="2" applyNumberFormat="1" applyFont="1" applyAlignment="1">
      <alignment horizontal="center"/>
    </xf>
    <xf numFmtId="166" fontId="0" fillId="0" borderId="0" xfId="2" applyNumberFormat="1" applyFont="1" applyAlignment="1"/>
    <xf numFmtId="3" fontId="0" fillId="0" borderId="0" xfId="0" applyNumberForma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" fontId="2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/>
    <xf numFmtId="3" fontId="0" fillId="0" borderId="2" xfId="0" applyNumberFormat="1" applyBorder="1" applyAlignment="1">
      <alignment horizontal="center"/>
    </xf>
    <xf numFmtId="166" fontId="0" fillId="0" borderId="2" xfId="2" applyNumberFormat="1" applyFont="1" applyBorder="1" applyAlignment="1"/>
    <xf numFmtId="166" fontId="0" fillId="0" borderId="3" xfId="2" applyNumberFormat="1" applyFont="1" applyBorder="1" applyAlignment="1">
      <alignment horizontal="center"/>
    </xf>
    <xf numFmtId="0" fontId="2" fillId="0" borderId="4" xfId="0" applyFont="1" applyBorder="1"/>
    <xf numFmtId="3" fontId="0" fillId="0" borderId="0" xfId="0" applyNumberFormat="1" applyBorder="1" applyAlignment="1">
      <alignment horizontal="center"/>
    </xf>
    <xf numFmtId="0" fontId="0" fillId="0" borderId="0" xfId="0" quotePrefix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0" fontId="2" fillId="0" borderId="6" xfId="0" applyFont="1" applyBorder="1"/>
    <xf numFmtId="165" fontId="0" fillId="0" borderId="7" xfId="1" applyNumberFormat="1" applyFont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20" fontId="0" fillId="0" borderId="0" xfId="0" applyNumberFormat="1" applyAlignment="1">
      <alignment horizont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workbookViewId="0">
      <selection activeCell="C16" sqref="C16"/>
    </sheetView>
  </sheetViews>
  <sheetFormatPr defaultRowHeight="14.5" x14ac:dyDescent="0.35"/>
  <cols>
    <col min="3" max="3" width="27.26953125" customWidth="1"/>
    <col min="4" max="4" width="19" customWidth="1"/>
    <col min="5" max="5" width="18.81640625" customWidth="1"/>
    <col min="6" max="6" width="15.54296875" customWidth="1"/>
    <col min="7" max="7" width="41.453125" customWidth="1"/>
    <col min="8" max="8" width="8.7265625" style="2"/>
  </cols>
  <sheetData>
    <row r="1" spans="1:8" ht="18.5" x14ac:dyDescent="0.45">
      <c r="A1" s="2"/>
      <c r="E1" s="20" t="s">
        <v>127</v>
      </c>
    </row>
    <row r="2" spans="1:8" s="1" customFormat="1" ht="43.5" x14ac:dyDescent="0.35">
      <c r="A2" s="5"/>
      <c r="C2" s="1" t="s">
        <v>30</v>
      </c>
      <c r="D2" s="1" t="s">
        <v>31</v>
      </c>
      <c r="E2" s="5" t="s">
        <v>32</v>
      </c>
      <c r="F2" s="7" t="s">
        <v>34</v>
      </c>
      <c r="G2" s="5" t="s">
        <v>33</v>
      </c>
      <c r="H2" s="7" t="s">
        <v>53</v>
      </c>
    </row>
    <row r="3" spans="1:8" s="22" customFormat="1" x14ac:dyDescent="0.35">
      <c r="A3" s="11">
        <v>45736</v>
      </c>
      <c r="B3" s="21">
        <f>WEEKDAY(A3)</f>
        <v>5</v>
      </c>
      <c r="C3" s="22" t="s">
        <v>64</v>
      </c>
      <c r="E3" s="12" t="s">
        <v>62</v>
      </c>
      <c r="F3" s="22" t="s">
        <v>49</v>
      </c>
      <c r="G3" s="22" t="s">
        <v>63</v>
      </c>
      <c r="H3" s="12" t="s">
        <v>69</v>
      </c>
    </row>
    <row r="4" spans="1:8" s="22" customFormat="1" x14ac:dyDescent="0.35">
      <c r="A4" s="11">
        <f>A3+1</f>
        <v>45737</v>
      </c>
      <c r="B4" s="21">
        <f>WEEKDAY(A4)</f>
        <v>6</v>
      </c>
      <c r="C4" s="22" t="s">
        <v>35</v>
      </c>
      <c r="D4" s="22" t="s">
        <v>36</v>
      </c>
      <c r="E4" s="12" t="s">
        <v>60</v>
      </c>
      <c r="F4" s="22" t="s">
        <v>49</v>
      </c>
      <c r="G4" s="22" t="s">
        <v>61</v>
      </c>
      <c r="H4" s="11">
        <v>45735</v>
      </c>
    </row>
    <row r="5" spans="1:8" x14ac:dyDescent="0.35">
      <c r="A5" s="11">
        <f t="shared" ref="A5:A18" si="0">A4+1</f>
        <v>45738</v>
      </c>
      <c r="B5" s="21">
        <f t="shared" ref="B5:B18" si="1">WEEKDAY(A5)</f>
        <v>7</v>
      </c>
      <c r="C5" s="22" t="s">
        <v>38</v>
      </c>
      <c r="D5" t="s">
        <v>94</v>
      </c>
      <c r="E5" s="12" t="s">
        <v>54</v>
      </c>
      <c r="F5" t="s">
        <v>49</v>
      </c>
      <c r="G5" t="s">
        <v>51</v>
      </c>
      <c r="H5" s="26">
        <v>45736</v>
      </c>
    </row>
    <row r="6" spans="1:8" x14ac:dyDescent="0.35">
      <c r="A6" s="11">
        <f t="shared" si="0"/>
        <v>45739</v>
      </c>
      <c r="B6" s="21">
        <f t="shared" si="1"/>
        <v>1</v>
      </c>
      <c r="E6" s="12" t="s">
        <v>54</v>
      </c>
      <c r="F6" t="s">
        <v>49</v>
      </c>
    </row>
    <row r="7" spans="1:8" x14ac:dyDescent="0.35">
      <c r="A7" s="11">
        <f t="shared" si="0"/>
        <v>45740</v>
      </c>
      <c r="B7" s="21">
        <f t="shared" si="1"/>
        <v>2</v>
      </c>
      <c r="E7" s="12" t="s">
        <v>54</v>
      </c>
      <c r="F7" t="s">
        <v>49</v>
      </c>
    </row>
    <row r="8" spans="1:8" x14ac:dyDescent="0.35">
      <c r="A8" s="11">
        <f t="shared" si="0"/>
        <v>45741</v>
      </c>
      <c r="B8" s="21">
        <f t="shared" si="1"/>
        <v>3</v>
      </c>
      <c r="C8" t="s">
        <v>122</v>
      </c>
      <c r="D8" t="s">
        <v>123</v>
      </c>
      <c r="E8" s="12" t="s">
        <v>52</v>
      </c>
      <c r="F8" t="s">
        <v>47</v>
      </c>
      <c r="H8" s="26">
        <v>45739</v>
      </c>
    </row>
    <row r="9" spans="1:8" x14ac:dyDescent="0.35">
      <c r="A9" s="11">
        <f t="shared" si="0"/>
        <v>45742</v>
      </c>
      <c r="B9" s="21">
        <f t="shared" si="1"/>
        <v>4</v>
      </c>
      <c r="C9" t="s">
        <v>39</v>
      </c>
      <c r="E9" s="12" t="s">
        <v>52</v>
      </c>
      <c r="F9" t="s">
        <v>47</v>
      </c>
    </row>
    <row r="10" spans="1:8" x14ac:dyDescent="0.35">
      <c r="A10" s="11">
        <f t="shared" si="0"/>
        <v>45743</v>
      </c>
      <c r="B10" s="21">
        <f t="shared" si="1"/>
        <v>5</v>
      </c>
      <c r="C10" t="s">
        <v>40</v>
      </c>
      <c r="E10" s="12" t="s">
        <v>68</v>
      </c>
      <c r="F10" t="s">
        <v>47</v>
      </c>
      <c r="G10" t="s">
        <v>124</v>
      </c>
      <c r="H10" s="26" t="s">
        <v>69</v>
      </c>
    </row>
    <row r="11" spans="1:8" x14ac:dyDescent="0.35">
      <c r="A11" s="11">
        <f t="shared" si="0"/>
        <v>45744</v>
      </c>
      <c r="B11" s="21">
        <f t="shared" si="1"/>
        <v>6</v>
      </c>
      <c r="E11" s="12" t="s">
        <v>68</v>
      </c>
      <c r="F11" t="s">
        <v>47</v>
      </c>
      <c r="G11" t="s">
        <v>55</v>
      </c>
      <c r="H11" s="2" t="s">
        <v>69</v>
      </c>
    </row>
    <row r="12" spans="1:8" x14ac:dyDescent="0.35">
      <c r="A12" s="11">
        <f t="shared" si="0"/>
        <v>45745</v>
      </c>
      <c r="B12" s="21">
        <f t="shared" si="1"/>
        <v>7</v>
      </c>
      <c r="C12" t="s">
        <v>41</v>
      </c>
      <c r="E12" s="12" t="s">
        <v>56</v>
      </c>
      <c r="F12" t="s">
        <v>45</v>
      </c>
      <c r="G12" t="s">
        <v>125</v>
      </c>
    </row>
    <row r="13" spans="1:8" x14ac:dyDescent="0.35">
      <c r="A13" s="11">
        <f t="shared" si="0"/>
        <v>45746</v>
      </c>
      <c r="B13" s="21">
        <f t="shared" si="1"/>
        <v>1</v>
      </c>
      <c r="E13" s="12" t="s">
        <v>56</v>
      </c>
      <c r="F13" t="s">
        <v>45</v>
      </c>
      <c r="G13" t="s">
        <v>58</v>
      </c>
      <c r="H13" s="2" t="s">
        <v>59</v>
      </c>
    </row>
    <row r="14" spans="1:8" x14ac:dyDescent="0.35">
      <c r="A14" s="23">
        <f t="shared" si="0"/>
        <v>45747</v>
      </c>
      <c r="B14" s="24">
        <f t="shared" si="1"/>
        <v>2</v>
      </c>
      <c r="E14" s="12" t="s">
        <v>56</v>
      </c>
      <c r="F14" t="s">
        <v>47</v>
      </c>
      <c r="G14" t="s">
        <v>57</v>
      </c>
      <c r="H14" s="2" t="s">
        <v>59</v>
      </c>
    </row>
    <row r="15" spans="1:8" x14ac:dyDescent="0.35">
      <c r="A15" s="11">
        <f t="shared" si="0"/>
        <v>45748</v>
      </c>
      <c r="B15" s="21">
        <f t="shared" si="1"/>
        <v>3</v>
      </c>
      <c r="C15" t="s">
        <v>42</v>
      </c>
      <c r="E15" s="12" t="s">
        <v>46</v>
      </c>
      <c r="F15" t="s">
        <v>47</v>
      </c>
      <c r="G15" t="s">
        <v>121</v>
      </c>
      <c r="H15" s="26">
        <v>45748</v>
      </c>
    </row>
    <row r="16" spans="1:8" x14ac:dyDescent="0.35">
      <c r="A16" s="11">
        <f t="shared" si="0"/>
        <v>45749</v>
      </c>
      <c r="B16" s="21">
        <f t="shared" si="1"/>
        <v>4</v>
      </c>
      <c r="C16" t="s">
        <v>128</v>
      </c>
      <c r="E16" s="12" t="s">
        <v>46</v>
      </c>
      <c r="F16" t="s">
        <v>47</v>
      </c>
      <c r="G16" t="s">
        <v>126</v>
      </c>
    </row>
    <row r="17" spans="1:7" x14ac:dyDescent="0.35">
      <c r="A17" s="11">
        <f t="shared" si="0"/>
        <v>45750</v>
      </c>
      <c r="B17" s="21">
        <f t="shared" si="1"/>
        <v>5</v>
      </c>
      <c r="C17" t="s">
        <v>50</v>
      </c>
      <c r="E17" s="12" t="s">
        <v>48</v>
      </c>
      <c r="F17" t="s">
        <v>49</v>
      </c>
    </row>
    <row r="18" spans="1:7" x14ac:dyDescent="0.35">
      <c r="A18" s="11">
        <f t="shared" si="0"/>
        <v>45751</v>
      </c>
      <c r="B18" s="21">
        <f t="shared" si="1"/>
        <v>6</v>
      </c>
      <c r="C18" t="s">
        <v>43</v>
      </c>
      <c r="D18" t="s">
        <v>44</v>
      </c>
    </row>
    <row r="19" spans="1:7" x14ac:dyDescent="0.35">
      <c r="A19" s="11"/>
      <c r="C19" t="s">
        <v>65</v>
      </c>
      <c r="D19" t="s">
        <v>66</v>
      </c>
      <c r="G19" t="s">
        <v>67</v>
      </c>
    </row>
    <row r="20" spans="1:7" x14ac:dyDescent="0.35">
      <c r="A20" s="11"/>
    </row>
    <row r="21" spans="1:7" x14ac:dyDescent="0.35">
      <c r="A21" s="25" t="s">
        <v>37</v>
      </c>
    </row>
    <row r="23" spans="1:7" x14ac:dyDescent="0.35">
      <c r="C23" s="1" t="s">
        <v>32</v>
      </c>
      <c r="D23" s="1" t="s">
        <v>70</v>
      </c>
    </row>
    <row r="24" spans="1:7" x14ac:dyDescent="0.35">
      <c r="C24" t="s">
        <v>74</v>
      </c>
      <c r="D24" t="s">
        <v>73</v>
      </c>
    </row>
    <row r="25" spans="1:7" x14ac:dyDescent="0.35">
      <c r="C25" t="s">
        <v>75</v>
      </c>
      <c r="D25" t="s">
        <v>71</v>
      </c>
    </row>
    <row r="26" spans="1:7" x14ac:dyDescent="0.35">
      <c r="C26" t="s">
        <v>76</v>
      </c>
      <c r="D26" t="s">
        <v>80</v>
      </c>
    </row>
    <row r="27" spans="1:7" x14ac:dyDescent="0.35">
      <c r="C27" t="s">
        <v>68</v>
      </c>
      <c r="D27" t="s">
        <v>72</v>
      </c>
    </row>
    <row r="28" spans="1:7" x14ac:dyDescent="0.35">
      <c r="C28" t="s">
        <v>78</v>
      </c>
      <c r="D28" t="s">
        <v>81</v>
      </c>
    </row>
    <row r="29" spans="1:7" x14ac:dyDescent="0.35">
      <c r="C29" t="s">
        <v>77</v>
      </c>
      <c r="D29" t="s">
        <v>82</v>
      </c>
    </row>
    <row r="30" spans="1:7" x14ac:dyDescent="0.35">
      <c r="C30" t="s">
        <v>79</v>
      </c>
      <c r="D30" t="s">
        <v>83</v>
      </c>
    </row>
  </sheetData>
  <pageMargins left="0.7" right="0.7" top="0.75" bottom="0.75" header="0.3" footer="0.3"/>
  <pageSetup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19" workbookViewId="0">
      <selection activeCell="A26" sqref="A26"/>
    </sheetView>
  </sheetViews>
  <sheetFormatPr defaultRowHeight="14.5" x14ac:dyDescent="0.35"/>
  <cols>
    <col min="1" max="1" width="18.81640625" style="1" customWidth="1"/>
    <col min="2" max="2" width="11.26953125" style="2" customWidth="1"/>
    <col min="3" max="3" width="11.90625" style="2" customWidth="1"/>
    <col min="4" max="4" width="13.6328125" style="2" customWidth="1"/>
    <col min="5" max="5" width="10" style="2" customWidth="1"/>
    <col min="6" max="6" width="19.36328125" customWidth="1"/>
    <col min="7" max="7" width="10.81640625" customWidth="1"/>
  </cols>
  <sheetData>
    <row r="1" spans="1:6" ht="18.5" x14ac:dyDescent="0.45">
      <c r="C1" s="20" t="s">
        <v>129</v>
      </c>
    </row>
    <row r="3" spans="1:6" s="1" customFormat="1" x14ac:dyDescent="0.35">
      <c r="A3" s="1" t="s">
        <v>102</v>
      </c>
      <c r="B3" s="35">
        <v>45738</v>
      </c>
      <c r="C3" s="35">
        <v>45741</v>
      </c>
      <c r="D3" s="35">
        <v>45748</v>
      </c>
      <c r="E3" s="35">
        <v>45750</v>
      </c>
    </row>
    <row r="4" spans="1:6" s="5" customFormat="1" x14ac:dyDescent="0.35">
      <c r="A4" s="13" t="s">
        <v>0</v>
      </c>
      <c r="B4" s="5" t="s">
        <v>85</v>
      </c>
      <c r="C4" s="5" t="s">
        <v>97</v>
      </c>
      <c r="D4" s="5" t="s">
        <v>93</v>
      </c>
      <c r="E4" s="5" t="s">
        <v>84</v>
      </c>
    </row>
    <row r="5" spans="1:6" s="5" customFormat="1" x14ac:dyDescent="0.35">
      <c r="A5" s="13" t="s">
        <v>1</v>
      </c>
      <c r="B5" s="5" t="s">
        <v>88</v>
      </c>
      <c r="C5" s="5" t="s">
        <v>39</v>
      </c>
      <c r="D5" s="5" t="s">
        <v>84</v>
      </c>
      <c r="E5" s="5" t="s">
        <v>85</v>
      </c>
    </row>
    <row r="6" spans="1:6" s="27" customFormat="1" ht="29" x14ac:dyDescent="0.35">
      <c r="A6" s="34" t="s">
        <v>86</v>
      </c>
      <c r="B6" s="28" t="s">
        <v>89</v>
      </c>
      <c r="C6" s="36" t="s">
        <v>103</v>
      </c>
      <c r="D6" s="28" t="s">
        <v>89</v>
      </c>
      <c r="E6" s="28" t="s">
        <v>87</v>
      </c>
    </row>
    <row r="7" spans="1:6" x14ac:dyDescent="0.35">
      <c r="A7" s="1" t="s">
        <v>117</v>
      </c>
      <c r="B7" s="2">
        <v>159</v>
      </c>
      <c r="C7" s="2">
        <v>72</v>
      </c>
      <c r="D7" s="2">
        <v>100</v>
      </c>
      <c r="E7" s="2">
        <v>283</v>
      </c>
    </row>
    <row r="8" spans="1:6" x14ac:dyDescent="0.35">
      <c r="A8" s="1" t="s">
        <v>96</v>
      </c>
      <c r="B8" s="3">
        <v>0.14097222222222222</v>
      </c>
      <c r="C8" s="3">
        <v>9.375E-2</v>
      </c>
      <c r="D8" s="3">
        <v>9.375E-2</v>
      </c>
      <c r="E8" s="3">
        <v>0.16111111111111112</v>
      </c>
    </row>
    <row r="9" spans="1:6" x14ac:dyDescent="0.35">
      <c r="A9" s="1" t="s">
        <v>118</v>
      </c>
      <c r="B9" s="2">
        <v>4</v>
      </c>
      <c r="C9" s="2">
        <v>2.5</v>
      </c>
      <c r="D9" s="2">
        <v>3.5</v>
      </c>
      <c r="E9" s="2">
        <v>8</v>
      </c>
      <c r="F9" t="s">
        <v>111</v>
      </c>
    </row>
    <row r="11" spans="1:6" x14ac:dyDescent="0.35">
      <c r="A11" s="1" t="s">
        <v>112</v>
      </c>
      <c r="B11" s="29">
        <v>40.56</v>
      </c>
      <c r="C11" s="29">
        <v>40.56</v>
      </c>
      <c r="D11" s="29">
        <v>40.56</v>
      </c>
      <c r="E11" s="29">
        <v>40.56</v>
      </c>
      <c r="F11" t="s">
        <v>131</v>
      </c>
    </row>
    <row r="12" spans="1:6" x14ac:dyDescent="0.35">
      <c r="A12" s="1" t="s">
        <v>113</v>
      </c>
      <c r="B12" s="29">
        <f>(B7-50)*0.4</f>
        <v>43.6</v>
      </c>
      <c r="C12" s="29">
        <f>(C7-50)*0.4</f>
        <v>8.8000000000000007</v>
      </c>
      <c r="D12" s="29">
        <f>(D7-50)*0.4</f>
        <v>20</v>
      </c>
      <c r="E12" s="29">
        <f>(E7-50)*0.4</f>
        <v>93.2</v>
      </c>
      <c r="F12" t="s">
        <v>132</v>
      </c>
    </row>
    <row r="13" spans="1:6" x14ac:dyDescent="0.35">
      <c r="A13" s="1" t="s">
        <v>114</v>
      </c>
      <c r="B13" s="29">
        <f>(B9-2)*5</f>
        <v>10</v>
      </c>
      <c r="C13" s="29">
        <f>(C9-2)*5</f>
        <v>2.5</v>
      </c>
      <c r="D13" s="29">
        <f>(D9-2)*5</f>
        <v>7.5</v>
      </c>
      <c r="E13" s="29">
        <f>(E9-2)*5</f>
        <v>30</v>
      </c>
      <c r="F13" t="s">
        <v>115</v>
      </c>
    </row>
    <row r="14" spans="1:6" x14ac:dyDescent="0.35">
      <c r="A14" s="1" t="s">
        <v>90</v>
      </c>
      <c r="B14" s="2" t="s">
        <v>99</v>
      </c>
      <c r="C14" s="2" t="s">
        <v>104</v>
      </c>
    </row>
    <row r="16" spans="1:6" x14ac:dyDescent="0.35">
      <c r="A16" s="1" t="s">
        <v>101</v>
      </c>
      <c r="B16" s="29">
        <f>SUM(B11:B14)</f>
        <v>94.16</v>
      </c>
      <c r="C16" s="29">
        <f>SUM(C11:C14)</f>
        <v>51.86</v>
      </c>
      <c r="D16" s="29">
        <f>SUM(D11:D14)</f>
        <v>68.06</v>
      </c>
      <c r="E16" s="29">
        <f>SUM(E11:E14)</f>
        <v>163.76</v>
      </c>
      <c r="F16" t="s">
        <v>133</v>
      </c>
    </row>
    <row r="17" spans="1:5" x14ac:dyDescent="0.35">
      <c r="A17" s="1" t="s">
        <v>92</v>
      </c>
      <c r="B17" s="32">
        <f>B16*LKR_Rate</f>
        <v>27777.200000000001</v>
      </c>
      <c r="C17" s="32">
        <f>C16*LKR_Rate</f>
        <v>15298.7</v>
      </c>
      <c r="D17" s="32">
        <f>D16*LKR_Rate</f>
        <v>20077.7</v>
      </c>
      <c r="E17" s="30">
        <f>E16*LKR_Rate</f>
        <v>48309.2</v>
      </c>
    </row>
    <row r="18" spans="1:5" x14ac:dyDescent="0.35">
      <c r="B18" s="32"/>
      <c r="C18" s="31"/>
      <c r="D18" s="32"/>
      <c r="E18" s="30"/>
    </row>
    <row r="19" spans="1:5" x14ac:dyDescent="0.35">
      <c r="A19" s="37" t="s">
        <v>106</v>
      </c>
      <c r="B19" s="38"/>
      <c r="C19" s="39"/>
      <c r="D19" s="38"/>
      <c r="E19" s="40"/>
    </row>
    <row r="20" spans="1:5" x14ac:dyDescent="0.35">
      <c r="A20" s="41" t="s">
        <v>130</v>
      </c>
      <c r="B20" s="42">
        <v>22000</v>
      </c>
      <c r="C20" s="43" t="s">
        <v>105</v>
      </c>
      <c r="D20" s="42">
        <v>20000</v>
      </c>
      <c r="E20" s="44">
        <v>45000</v>
      </c>
    </row>
    <row r="21" spans="1:5" x14ac:dyDescent="0.35">
      <c r="A21" s="41" t="s">
        <v>134</v>
      </c>
      <c r="B21" s="45">
        <f>B20/LKR_Rate</f>
        <v>74.576271186440678</v>
      </c>
      <c r="C21" s="46"/>
      <c r="D21" s="45">
        <f>D20/LKR_Rate</f>
        <v>67.79661016949153</v>
      </c>
      <c r="E21" s="47">
        <f>E20/LKR_Rate</f>
        <v>152.54237288135593</v>
      </c>
    </row>
    <row r="22" spans="1:5" x14ac:dyDescent="0.35">
      <c r="A22" s="48" t="s">
        <v>135</v>
      </c>
      <c r="B22" s="49">
        <v>60</v>
      </c>
      <c r="C22" s="49">
        <v>45</v>
      </c>
      <c r="D22" s="49">
        <v>45</v>
      </c>
      <c r="E22" s="50">
        <v>110</v>
      </c>
    </row>
    <row r="23" spans="1:5" x14ac:dyDescent="0.35">
      <c r="B23" s="29"/>
      <c r="D23" s="29"/>
      <c r="E23" s="29"/>
    </row>
    <row r="24" spans="1:5" x14ac:dyDescent="0.35">
      <c r="A24" s="1" t="s">
        <v>107</v>
      </c>
      <c r="B24" s="29"/>
      <c r="D24" s="29"/>
      <c r="E24" s="29"/>
    </row>
    <row r="25" spans="1:5" x14ac:dyDescent="0.35">
      <c r="A25" s="1" t="s">
        <v>135</v>
      </c>
      <c r="B25" s="29">
        <v>62</v>
      </c>
      <c r="C25" s="29">
        <v>45</v>
      </c>
      <c r="D25" s="29">
        <v>50</v>
      </c>
      <c r="E25" s="29">
        <v>85</v>
      </c>
    </row>
    <row r="26" spans="1:5" x14ac:dyDescent="0.35">
      <c r="A26" s="1" t="s">
        <v>130</v>
      </c>
      <c r="B26" s="42">
        <v>19000</v>
      </c>
      <c r="C26" s="42">
        <v>18000</v>
      </c>
      <c r="D26" s="42"/>
      <c r="E26" s="42">
        <v>40000</v>
      </c>
    </row>
    <row r="27" spans="1:5" x14ac:dyDescent="0.35">
      <c r="A27" s="1" t="s">
        <v>100</v>
      </c>
      <c r="B27" s="29">
        <v>65</v>
      </c>
      <c r="C27" s="29"/>
      <c r="D27" s="29">
        <v>61</v>
      </c>
      <c r="E27" s="29">
        <v>135</v>
      </c>
    </row>
    <row r="28" spans="1:5" x14ac:dyDescent="0.35">
      <c r="B28" s="29"/>
      <c r="C28" s="29"/>
      <c r="D28" s="29"/>
      <c r="E28" s="29"/>
    </row>
    <row r="29" spans="1:5" s="1" customFormat="1" x14ac:dyDescent="0.35">
      <c r="A29" s="51" t="s">
        <v>91</v>
      </c>
      <c r="B29" s="51">
        <v>295</v>
      </c>
      <c r="C29" s="13" t="s">
        <v>92</v>
      </c>
      <c r="D29" s="5"/>
      <c r="E29" s="5"/>
    </row>
    <row r="30" spans="1:5" ht="72.5" x14ac:dyDescent="0.35">
      <c r="A30" s="33" t="s">
        <v>110</v>
      </c>
      <c r="B30" s="28" t="s">
        <v>98</v>
      </c>
      <c r="C30" s="36" t="s">
        <v>108</v>
      </c>
      <c r="D30" s="36" t="s">
        <v>109</v>
      </c>
      <c r="E30" s="36" t="s">
        <v>109</v>
      </c>
    </row>
    <row r="31" spans="1:5" x14ac:dyDescent="0.35">
      <c r="A31"/>
    </row>
    <row r="32" spans="1:5" x14ac:dyDescent="0.35">
      <c r="A32" t="s">
        <v>95</v>
      </c>
    </row>
    <row r="33" spans="1:10" x14ac:dyDescent="0.35">
      <c r="A33" t="s">
        <v>119</v>
      </c>
      <c r="J33" t="s">
        <v>116</v>
      </c>
    </row>
    <row r="34" spans="1:10" x14ac:dyDescent="0.35">
      <c r="A34" s="22" t="s">
        <v>120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topLeftCell="A2" workbookViewId="0">
      <selection activeCell="A13" sqref="A13:C15"/>
    </sheetView>
  </sheetViews>
  <sheetFormatPr defaultRowHeight="14.5" x14ac:dyDescent="0.35"/>
  <cols>
    <col min="1" max="1" width="8.7265625" style="2"/>
    <col min="2" max="2" width="11.54296875" style="2" customWidth="1"/>
    <col min="3" max="3" width="13.08984375" style="2" customWidth="1"/>
    <col min="4" max="4" width="8.54296875" style="2" customWidth="1"/>
    <col min="5" max="5" width="6.90625" style="2" customWidth="1"/>
    <col min="6" max="7" width="8.7265625" style="2" customWidth="1"/>
    <col min="8" max="8" width="7.54296875" style="2" customWidth="1"/>
    <col min="9" max="9" width="10.08984375" style="2" bestFit="1" customWidth="1"/>
    <col min="10" max="11" width="8.7265625" style="2"/>
    <col min="12" max="12" width="7.453125" style="2" customWidth="1"/>
    <col min="13" max="13" width="10.90625" style="2" customWidth="1"/>
  </cols>
  <sheetData>
    <row r="1" spans="1:14" x14ac:dyDescent="0.35">
      <c r="A1" s="4"/>
    </row>
    <row r="2" spans="1:14" s="1" customFormat="1" x14ac:dyDescent="0.35">
      <c r="B2" s="5"/>
      <c r="C2" s="5"/>
      <c r="D2" s="5"/>
      <c r="E2" s="5"/>
      <c r="F2" s="5"/>
      <c r="G2" s="3"/>
      <c r="H2" s="5"/>
      <c r="I2" s="5"/>
      <c r="J2" s="5"/>
      <c r="K2" s="5"/>
      <c r="L2" s="5"/>
      <c r="M2" s="7"/>
    </row>
    <row r="3" spans="1:14" s="1" customFormat="1" ht="29" x14ac:dyDescent="0.35">
      <c r="A3" s="5"/>
      <c r="B3" s="5" t="s">
        <v>0</v>
      </c>
      <c r="C3" s="5" t="s">
        <v>1</v>
      </c>
      <c r="D3" s="5" t="s">
        <v>2</v>
      </c>
      <c r="E3" s="7" t="s">
        <v>3</v>
      </c>
      <c r="F3" s="7" t="s">
        <v>10</v>
      </c>
      <c r="G3" s="5" t="s">
        <v>4</v>
      </c>
      <c r="H3" s="5" t="s">
        <v>5</v>
      </c>
      <c r="I3" s="7" t="s">
        <v>22</v>
      </c>
      <c r="J3" s="5" t="s">
        <v>6</v>
      </c>
      <c r="K3" s="5" t="s">
        <v>7</v>
      </c>
      <c r="L3" s="5" t="s">
        <v>8</v>
      </c>
      <c r="M3" s="5" t="s">
        <v>9</v>
      </c>
      <c r="N3" s="7"/>
    </row>
    <row r="4" spans="1:14" s="1" customFormat="1" x14ac:dyDescent="0.35">
      <c r="A4" s="13" t="s">
        <v>20</v>
      </c>
      <c r="B4" s="5"/>
      <c r="C4" s="5"/>
      <c r="D4" s="5"/>
      <c r="E4" s="5"/>
      <c r="F4" s="7"/>
      <c r="G4" s="5"/>
      <c r="H4" s="5"/>
      <c r="I4" s="5"/>
      <c r="J4" s="5"/>
      <c r="K4" s="5"/>
      <c r="L4" s="5"/>
      <c r="M4" s="7"/>
    </row>
    <row r="5" spans="1:14" s="1" customFormat="1" x14ac:dyDescent="0.35">
      <c r="A5" s="11">
        <v>45736</v>
      </c>
      <c r="B5" s="12" t="s">
        <v>13</v>
      </c>
      <c r="C5" s="12" t="s">
        <v>14</v>
      </c>
      <c r="D5" s="16" t="s">
        <v>21</v>
      </c>
      <c r="E5" s="12"/>
      <c r="F5" s="14" t="s">
        <v>15</v>
      </c>
      <c r="G5" s="15">
        <v>0.38541666666666669</v>
      </c>
      <c r="H5" s="15">
        <v>0.57500000000000007</v>
      </c>
      <c r="I5" s="10">
        <v>20</v>
      </c>
      <c r="J5" s="5"/>
      <c r="K5" s="5"/>
      <c r="L5" s="5"/>
      <c r="M5" s="7"/>
    </row>
    <row r="6" spans="1:14" s="1" customFormat="1" x14ac:dyDescent="0.35">
      <c r="A6" s="11"/>
      <c r="B6" s="12"/>
      <c r="C6" s="12" t="s">
        <v>26</v>
      </c>
      <c r="D6" s="16"/>
      <c r="E6" s="12"/>
      <c r="F6" s="14"/>
      <c r="G6" s="15"/>
      <c r="H6" s="15"/>
      <c r="I6" s="10"/>
      <c r="J6" s="5"/>
      <c r="K6" s="5"/>
      <c r="L6" s="5"/>
      <c r="M6" s="7"/>
    </row>
    <row r="7" spans="1:14" s="1" customFormat="1" x14ac:dyDescent="0.35">
      <c r="A7" s="11">
        <v>45737</v>
      </c>
      <c r="B7" s="12" t="s">
        <v>11</v>
      </c>
      <c r="C7" s="12" t="s">
        <v>23</v>
      </c>
      <c r="D7" s="12" t="s">
        <v>12</v>
      </c>
      <c r="E7" s="12" t="s">
        <v>24</v>
      </c>
      <c r="F7" s="14" t="s">
        <v>25</v>
      </c>
      <c r="G7" s="15">
        <v>0.35069444444444442</v>
      </c>
      <c r="H7" s="15">
        <v>0.3923611111111111</v>
      </c>
      <c r="I7" s="10">
        <v>730.22</v>
      </c>
      <c r="J7" s="5" t="s">
        <v>16</v>
      </c>
      <c r="K7" s="5" t="s">
        <v>17</v>
      </c>
      <c r="L7" s="5" t="s">
        <v>18</v>
      </c>
      <c r="M7" s="7" t="s">
        <v>19</v>
      </c>
      <c r="N7" s="17"/>
    </row>
    <row r="8" spans="1:14" s="1" customFormat="1" x14ac:dyDescent="0.35">
      <c r="A8" s="11"/>
      <c r="B8" s="12"/>
      <c r="C8" s="12"/>
      <c r="D8" s="12"/>
      <c r="E8" s="12"/>
      <c r="F8" s="14"/>
      <c r="G8" s="15"/>
      <c r="H8" s="15"/>
      <c r="I8" s="10"/>
      <c r="J8" s="5"/>
      <c r="K8" s="5"/>
      <c r="L8" s="5"/>
      <c r="M8" s="7"/>
      <c r="N8" s="17"/>
    </row>
    <row r="9" spans="1:14" s="1" customFormat="1" x14ac:dyDescent="0.35">
      <c r="A9" s="11"/>
      <c r="B9" s="12"/>
      <c r="C9" s="12"/>
      <c r="D9" s="12"/>
      <c r="E9" s="12"/>
      <c r="F9" s="14"/>
      <c r="G9" s="15"/>
      <c r="H9" s="15"/>
      <c r="I9" s="10"/>
      <c r="J9" s="5"/>
      <c r="K9" s="5"/>
      <c r="L9" s="5"/>
      <c r="M9" s="7"/>
      <c r="N9" s="17"/>
    </row>
    <row r="10" spans="1:14" s="1" customFormat="1" x14ac:dyDescent="0.35">
      <c r="A10" s="11">
        <v>45751</v>
      </c>
      <c r="B10" s="12" t="s">
        <v>23</v>
      </c>
      <c r="C10" s="12" t="s">
        <v>11</v>
      </c>
      <c r="D10" s="12" t="s">
        <v>12</v>
      </c>
      <c r="E10" s="12" t="s">
        <v>27</v>
      </c>
      <c r="F10" s="14" t="s">
        <v>28</v>
      </c>
      <c r="G10" s="15">
        <v>0.44444444444444442</v>
      </c>
      <c r="H10" s="15">
        <v>0.69791666666666663</v>
      </c>
      <c r="I10" s="10"/>
      <c r="J10" s="5" t="s">
        <v>16</v>
      </c>
      <c r="K10" s="5" t="s">
        <v>17</v>
      </c>
      <c r="L10" s="5" t="s">
        <v>29</v>
      </c>
      <c r="M10" s="7" t="s">
        <v>19</v>
      </c>
      <c r="N10" s="17"/>
    </row>
    <row r="11" spans="1:14" s="1" customFormat="1" x14ac:dyDescent="0.35">
      <c r="A11" s="5"/>
      <c r="B11" s="5"/>
      <c r="C11" s="5"/>
      <c r="D11" s="5"/>
      <c r="E11" s="5"/>
      <c r="F11" s="7"/>
      <c r="G11" s="2"/>
      <c r="H11" s="3"/>
      <c r="I11" s="19">
        <f>SUM(I5:I10)</f>
        <v>750.22</v>
      </c>
      <c r="J11" s="5"/>
      <c r="K11" s="5"/>
      <c r="L11" s="5"/>
      <c r="M11" s="7"/>
    </row>
    <row r="12" spans="1:14" x14ac:dyDescent="0.35">
      <c r="A12" s="8"/>
      <c r="B12" s="8"/>
      <c r="C12" s="9"/>
      <c r="D12" s="4"/>
      <c r="J12" s="6"/>
    </row>
    <row r="13" spans="1:14" x14ac:dyDescent="0.35">
      <c r="A13" s="7"/>
      <c r="B13" s="1"/>
      <c r="C13" s="1"/>
      <c r="H13" s="3"/>
    </row>
    <row r="14" spans="1:14" x14ac:dyDescent="0.35">
      <c r="A14" s="7"/>
      <c r="H14" s="3"/>
    </row>
    <row r="15" spans="1:14" x14ac:dyDescent="0.35">
      <c r="A15" s="18"/>
      <c r="B15" s="17"/>
      <c r="C15" s="52"/>
      <c r="F15" s="3"/>
      <c r="K15" s="6"/>
      <c r="L15" s="6"/>
      <c r="M15" s="5"/>
    </row>
    <row r="17" spans="1:4" x14ac:dyDescent="0.35">
      <c r="A17" s="8"/>
      <c r="B17" s="9"/>
      <c r="C17" s="9"/>
    </row>
    <row r="20" spans="1:4" x14ac:dyDescent="0.35">
      <c r="B20" s="10"/>
      <c r="C20" s="10"/>
      <c r="D20" s="4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Day by Day</vt:lpstr>
      <vt:lpstr>Private Taxi</vt:lpstr>
      <vt:lpstr>Airline Reservations</vt:lpstr>
      <vt:lpstr>LKR_Rate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McCampbell</dc:creator>
  <cp:lastModifiedBy>Cheryl McCampbell</cp:lastModifiedBy>
  <cp:lastPrinted>2025-03-06T08:20:50Z</cp:lastPrinted>
  <dcterms:created xsi:type="dcterms:W3CDTF">2025-01-18T02:54:13Z</dcterms:created>
  <dcterms:modified xsi:type="dcterms:W3CDTF">2025-03-16T02:33:06Z</dcterms:modified>
</cp:coreProperties>
</file>